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FCF5C51B-DC50-41EC-BBBD-F93DC0FDFF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H9" i="3"/>
  <c r="G9" i="3"/>
  <c r="F9" i="3"/>
  <c r="E9" i="3"/>
  <c r="K9" i="3"/>
  <c r="AS9" i="3" l="1"/>
  <c r="AG9" i="3"/>
  <c r="AQ9" i="3" l="1"/>
  <c r="AP9" i="3"/>
  <c r="AO9" i="3"/>
  <c r="AN9" i="3"/>
  <c r="AM9" i="3"/>
  <c r="AA9" i="3"/>
  <c r="AE9" i="3"/>
  <c r="AD9" i="3"/>
  <c r="AC9" i="3"/>
  <c r="AB9" i="3"/>
  <c r="K14" i="3" l="1"/>
  <c r="I14" i="3"/>
  <c r="G14" i="3"/>
  <c r="E14" i="3"/>
  <c r="W9" i="3"/>
  <c r="U9" i="3"/>
  <c r="T9" i="3"/>
  <c r="S9" i="3"/>
  <c r="R9" i="3"/>
  <c r="Q9" i="3"/>
  <c r="K13" i="3"/>
  <c r="H13" i="3"/>
  <c r="G13" i="3"/>
  <c r="F13" i="3"/>
  <c r="E13" i="3"/>
  <c r="N13" i="3" l="1"/>
  <c r="L13" i="3"/>
  <c r="M13" i="3"/>
  <c r="I13" i="3"/>
  <c r="J9" i="3"/>
  <c r="K15" i="3"/>
  <c r="G15" i="3"/>
  <c r="E15" i="3"/>
  <c r="F14" i="3"/>
  <c r="L14" i="3" s="1"/>
  <c r="H14" i="3"/>
  <c r="H15" i="3" s="1"/>
  <c r="M15" i="3" s="1"/>
  <c r="I15" i="3"/>
  <c r="O14" i="3"/>
  <c r="J14" i="3"/>
  <c r="AF9" i="3"/>
  <c r="O13" i="3" l="1"/>
  <c r="J13" i="3"/>
  <c r="M14" i="3"/>
  <c r="N14" i="3"/>
  <c r="F15" i="3"/>
  <c r="J15" i="3"/>
  <c r="O15" i="3"/>
  <c r="L15" i="3" l="1"/>
  <c r="N15" i="3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<sst xmlns="http://schemas.openxmlformats.org/spreadsheetml/2006/main" count="79" uniqueCount="36">
  <si>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</si>
  <si>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</si>
  <si>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</si>
  <si>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</si>
  <si>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</si>
  <si>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</si>
  <si>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</si>
  <si>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</si>
  <si>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</si>
  <si>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</si>
  <si>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</si>
  <si>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</si>
  <si>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</si>
  <si>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</si>
  <si>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</si>
  <si>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</si>
  <si>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</si>
  <si>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</si>
  <si>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</si>
  <si>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</si>
  <si>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</si>
  <si>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</si>
  <si>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</si>
  <si>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</si>
  <si>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VePe</t>
  </si>
  <si>
    <t>8.</t>
  </si>
  <si>
    <t>5.1.2004   Toholampi</t>
  </si>
  <si>
    <t>TU = Toholammin Urheilijat  (1955),  kasvattajaseura</t>
  </si>
  <si>
    <t>5.</t>
  </si>
  <si>
    <t>Juuso Hietala</t>
  </si>
  <si>
    <t>VePe = Veteli Pesis  (2000)</t>
  </si>
  <si>
    <t>9.</t>
  </si>
  <si>
    <t>Ura</t>
  </si>
  <si>
    <t>Ura = Kannuksen Ura  (1969)</t>
  </si>
  <si>
    <t>7.</t>
  </si>
  <si>
    <t>Ura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</si>
</sst>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29</v>
      </c>
      <c r="C1" s="2"/>
      <c r="D1" s="3"/>
      <c r="E1" s="4" t="s">
        <v>26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/>
      <c r="Y4" s="14"/>
      <c r="Z4" s="1"/>
      <c r="AA4" s="12"/>
      <c r="AB4" s="12"/>
      <c r="AC4" s="12"/>
      <c r="AD4" s="13"/>
      <c r="AE4" s="12"/>
      <c r="AF4" s="31"/>
      <c r="AG4" s="18"/>
      <c r="AH4" s="40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12">
        <v>2020</v>
      </c>
      <c r="Y5" s="12" t="s">
        <v>25</v>
      </c>
      <c r="Z5" s="1" t="s">
        <v>24</v>
      </c>
      <c r="AA5" s="12">
        <v>3</v>
      </c>
      <c r="AB5" s="12">
        <v>0</v>
      </c>
      <c r="AC5" s="12">
        <v>0</v>
      </c>
      <c r="AD5" s="12">
        <v>0</v>
      </c>
      <c r="AE5" s="12">
        <v>3</v>
      </c>
      <c r="AF5" s="31">
        <v>0.23069999999999999</v>
      </c>
      <c r="AG5" s="18">
        <v>13</v>
      </c>
      <c r="AH5" s="40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8"/>
      <c r="X6" s="66">
        <v>2021</v>
      </c>
      <c r="Y6" s="66" t="s">
        <v>28</v>
      </c>
      <c r="Z6" s="67" t="s">
        <v>24</v>
      </c>
      <c r="AA6" s="66">
        <v>15</v>
      </c>
      <c r="AB6" s="66">
        <v>1</v>
      </c>
      <c r="AC6" s="66">
        <v>6</v>
      </c>
      <c r="AD6" s="66">
        <v>26</v>
      </c>
      <c r="AE6" s="66">
        <v>69</v>
      </c>
      <c r="AF6" s="68">
        <v>0.57979999999999998</v>
      </c>
      <c r="AG6" s="69">
        <v>119</v>
      </c>
      <c r="AH6" s="7"/>
      <c r="AI6" s="7"/>
      <c r="AJ6" s="7"/>
      <c r="AK6" s="7"/>
      <c r="AL6" s="16"/>
      <c r="AM6" s="12"/>
      <c r="AN6" s="12"/>
      <c r="AO6" s="13"/>
      <c r="AP6" s="12"/>
      <c r="AQ6" s="12"/>
      <c r="AR6" s="13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66">
        <v>2022</v>
      </c>
      <c r="C7" s="70" t="s">
        <v>31</v>
      </c>
      <c r="D7" s="67" t="s">
        <v>32</v>
      </c>
      <c r="E7" s="66">
        <v>3</v>
      </c>
      <c r="F7" s="66">
        <v>0</v>
      </c>
      <c r="G7" s="66">
        <v>0</v>
      </c>
      <c r="H7" s="71">
        <v>1</v>
      </c>
      <c r="I7" s="66">
        <v>8</v>
      </c>
      <c r="J7" s="68">
        <v>0.5333</v>
      </c>
      <c r="K7" s="69">
        <v>15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8"/>
      <c r="X7" s="66">
        <v>2022</v>
      </c>
      <c r="Y7" s="66" t="s">
        <v>34</v>
      </c>
      <c r="Z7" s="67" t="s">
        <v>35</v>
      </c>
      <c r="AA7" s="66">
        <v>10</v>
      </c>
      <c r="AB7" s="66">
        <v>0</v>
      </c>
      <c r="AC7" s="66">
        <v>5</v>
      </c>
      <c r="AD7" s="66">
        <v>12</v>
      </c>
      <c r="AE7" s="66">
        <v>52</v>
      </c>
      <c r="AF7" s="68">
        <v>0.68420000000000003</v>
      </c>
      <c r="AG7" s="69">
        <v>76</v>
      </c>
      <c r="AH7" s="40"/>
      <c r="AI7" s="7"/>
      <c r="AJ7" s="7"/>
      <c r="AK7" s="7"/>
      <c r="AL7" s="65"/>
      <c r="AM7" s="12"/>
      <c r="AN7" s="12"/>
      <c r="AO7" s="13"/>
      <c r="AP7" s="12"/>
      <c r="AQ7" s="12"/>
      <c r="AR7" s="13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31"/>
      <c r="K8" s="18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8"/>
      <c r="X8" s="12">
        <v>2023</v>
      </c>
      <c r="Y8" s="12" t="s">
        <v>25</v>
      </c>
      <c r="Z8" s="1" t="s">
        <v>35</v>
      </c>
      <c r="AA8" s="12">
        <v>9</v>
      </c>
      <c r="AB8" s="12">
        <v>1</v>
      </c>
      <c r="AC8" s="12">
        <v>1</v>
      </c>
      <c r="AD8" s="12">
        <v>7</v>
      </c>
      <c r="AE8" s="12">
        <v>42</v>
      </c>
      <c r="AF8" s="72">
        <v>0.62686567164179108</v>
      </c>
      <c r="AG8" s="10">
        <v>67</v>
      </c>
      <c r="AH8" s="7"/>
      <c r="AI8" s="7"/>
      <c r="AJ8" s="7"/>
      <c r="AK8" s="7"/>
      <c r="AL8" s="16"/>
      <c r="AM8" s="12"/>
      <c r="AN8" s="12"/>
      <c r="AO8" s="13"/>
      <c r="AP8" s="12"/>
      <c r="AQ8" s="12"/>
      <c r="AR8" s="64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5">
        <f t="shared" ref="E9:I9" si="0">SUM(E4:E8)</f>
        <v>3</v>
      </c>
      <c r="F9" s="35">
        <f t="shared" si="0"/>
        <v>0</v>
      </c>
      <c r="G9" s="35">
        <f t="shared" si="0"/>
        <v>0</v>
      </c>
      <c r="H9" s="35">
        <f t="shared" si="0"/>
        <v>1</v>
      </c>
      <c r="I9" s="35">
        <f t="shared" si="0"/>
        <v>8</v>
      </c>
      <c r="J9" s="36">
        <f>PRODUCT(I9/K9)</f>
        <v>0.53333333333333333</v>
      </c>
      <c r="K9" s="20">
        <f>SUM(K4:K8)</f>
        <v>15</v>
      </c>
      <c r="L9" s="17"/>
      <c r="M9" s="28"/>
      <c r="N9" s="41"/>
      <c r="O9" s="42"/>
      <c r="P9" s="10"/>
      <c r="Q9" s="35">
        <f>SUM(Q8:Q8)</f>
        <v>0</v>
      </c>
      <c r="R9" s="35">
        <f>SUM(R8:R8)</f>
        <v>0</v>
      </c>
      <c r="S9" s="35">
        <f>SUM(S8:S8)</f>
        <v>0</v>
      </c>
      <c r="T9" s="35">
        <f>SUM(T8:T8)</f>
        <v>0</v>
      </c>
      <c r="U9" s="35">
        <f>SUM(U8:U8)</f>
        <v>0</v>
      </c>
      <c r="V9" s="15">
        <v>0</v>
      </c>
      <c r="W9" s="20">
        <f>SUM(W8:W8)</f>
        <v>0</v>
      </c>
      <c r="X9" s="54" t="s">
        <v>13</v>
      </c>
      <c r="Y9" s="11"/>
      <c r="Z9" s="9"/>
      <c r="AA9" s="35">
        <f>SUM(AA4:AA8)</f>
        <v>37</v>
      </c>
      <c r="AB9" s="35">
        <f>SUM(AB4:AB8)</f>
        <v>2</v>
      </c>
      <c r="AC9" s="35">
        <f>SUM(AC4:AC8)</f>
        <v>12</v>
      </c>
      <c r="AD9" s="35">
        <f>SUM(AD4:AD8)</f>
        <v>45</v>
      </c>
      <c r="AE9" s="35">
        <f>SUM(AE4:AE8)</f>
        <v>166</v>
      </c>
      <c r="AF9" s="36">
        <f>PRODUCT(AE9/AG9)</f>
        <v>0.60363636363636364</v>
      </c>
      <c r="AG9" s="20">
        <f>SUM(AG4:AG8)</f>
        <v>275</v>
      </c>
      <c r="AH9" s="17"/>
      <c r="AI9" s="28"/>
      <c r="AJ9" s="41"/>
      <c r="AK9" s="42"/>
      <c r="AL9" s="10"/>
      <c r="AM9" s="35">
        <f>SUM(AM4:AM8)</f>
        <v>0</v>
      </c>
      <c r="AN9" s="35">
        <f>SUM(AN4:AN8)</f>
        <v>0</v>
      </c>
      <c r="AO9" s="35">
        <f>SUM(AO4:AO8)</f>
        <v>0</v>
      </c>
      <c r="AP9" s="35">
        <f>SUM(AP4:AP8)</f>
        <v>0</v>
      </c>
      <c r="AQ9" s="35">
        <f>SUM(AQ4:AQ8)</f>
        <v>0</v>
      </c>
      <c r="AR9" s="36">
        <v>0</v>
      </c>
      <c r="AS9" s="38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7"/>
      <c r="K10" s="18"/>
      <c r="L10" s="10"/>
      <c r="M10" s="10"/>
      <c r="N10" s="10"/>
      <c r="O10" s="10"/>
      <c r="P10" s="16"/>
      <c r="Q10" s="16"/>
      <c r="R10" s="16"/>
      <c r="S10" s="16"/>
      <c r="T10" s="16"/>
      <c r="U10" s="10"/>
      <c r="V10" s="10"/>
      <c r="W10" s="18"/>
      <c r="X10" s="16"/>
      <c r="Y10" s="16"/>
      <c r="Z10" s="16"/>
      <c r="AA10" s="16"/>
      <c r="AB10" s="16"/>
      <c r="AC10" s="16"/>
      <c r="AD10" s="16"/>
      <c r="AE10" s="16"/>
      <c r="AF10" s="37"/>
      <c r="AG10" s="18"/>
      <c r="AH10" s="10"/>
      <c r="AI10" s="10"/>
      <c r="AJ10" s="10"/>
      <c r="AK10" s="10"/>
      <c r="AL10" s="16"/>
      <c r="AM10" s="16"/>
      <c r="AN10" s="16"/>
      <c r="AO10" s="16"/>
      <c r="AP10" s="16"/>
      <c r="AQ10" s="10"/>
      <c r="AR10" s="10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23</v>
      </c>
      <c r="Q11" s="16"/>
      <c r="R11" s="16" t="s">
        <v>10</v>
      </c>
      <c r="S11" s="16"/>
      <c r="T11" s="16" t="s">
        <v>27</v>
      </c>
      <c r="U11" s="10"/>
      <c r="V11" s="18"/>
      <c r="W11" s="18"/>
      <c r="X11" s="18"/>
      <c r="Y11" s="18"/>
      <c r="Z11" s="18"/>
      <c r="AA11" s="18"/>
      <c r="AB11" s="18"/>
      <c r="AC11" s="16"/>
      <c r="AD11" s="16"/>
      <c r="AE11" s="16"/>
      <c r="AF11" s="16"/>
      <c r="AG11" s="16"/>
      <c r="AH11" s="16"/>
      <c r="AI11" s="16"/>
      <c r="AJ11" s="16"/>
      <c r="AK11" s="16"/>
      <c r="AM11" s="18"/>
      <c r="AN11" s="18"/>
      <c r="AO11" s="18"/>
      <c r="AP11" s="18"/>
      <c r="AQ11" s="18"/>
      <c r="AR11" s="18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63">
        <v>0</v>
      </c>
      <c r="K12" s="16">
        <v>0</v>
      </c>
      <c r="L12" s="52">
        <v>0</v>
      </c>
      <c r="M12" s="52">
        <v>0</v>
      </c>
      <c r="N12" s="52">
        <v>0</v>
      </c>
      <c r="O12" s="52">
        <v>0</v>
      </c>
      <c r="Q12" s="16"/>
      <c r="R12" s="16"/>
      <c r="S12" s="16"/>
      <c r="T12" s="53" t="s">
        <v>30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2" t="s">
        <v>11</v>
      </c>
      <c r="C13" s="33"/>
      <c r="D13" s="34"/>
      <c r="E13" s="46">
        <f>PRODUCT(E9+Q9)</f>
        <v>3</v>
      </c>
      <c r="F13" s="46">
        <f>PRODUCT(F9+R9)</f>
        <v>0</v>
      </c>
      <c r="G13" s="46">
        <f>PRODUCT(G9+S9)</f>
        <v>0</v>
      </c>
      <c r="H13" s="46">
        <f>PRODUCT(H9+T9)</f>
        <v>1</v>
      </c>
      <c r="I13" s="46">
        <f>PRODUCT(I9+U9)</f>
        <v>8</v>
      </c>
      <c r="J13" s="63">
        <f>PRODUCT(I13/K13)</f>
        <v>0.53333333333333333</v>
      </c>
      <c r="K13" s="16">
        <f>PRODUCT(K9+W9)</f>
        <v>15</v>
      </c>
      <c r="L13" s="52">
        <f>PRODUCT((F13+G13)/E13)</f>
        <v>0</v>
      </c>
      <c r="M13" s="52">
        <f>PRODUCT(H13/E13)</f>
        <v>0.33333333333333331</v>
      </c>
      <c r="N13" s="52">
        <f>PRODUCT((F13+G13+H13)/E13)</f>
        <v>0.33333333333333331</v>
      </c>
      <c r="O13" s="52">
        <f>PRODUCT(I13/E13)</f>
        <v>2.6666666666666665</v>
      </c>
      <c r="Q13" s="16"/>
      <c r="R13" s="16"/>
      <c r="S13" s="16"/>
      <c r="T13" s="53" t="s">
        <v>33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9" t="s">
        <v>12</v>
      </c>
      <c r="C14" s="30"/>
      <c r="D14" s="29"/>
      <c r="E14" s="46">
        <f>PRODUCT(AA9+AM9)</f>
        <v>37</v>
      </c>
      <c r="F14" s="46">
        <f>PRODUCT(AB9+AN9)</f>
        <v>2</v>
      </c>
      <c r="G14" s="46">
        <f>PRODUCT(AC9+AO9)</f>
        <v>12</v>
      </c>
      <c r="H14" s="46">
        <f>PRODUCT(AD9+AP9)</f>
        <v>45</v>
      </c>
      <c r="I14" s="46">
        <f>PRODUCT(AE9+AQ9)</f>
        <v>166</v>
      </c>
      <c r="J14" s="63">
        <f>PRODUCT(I14/K14)</f>
        <v>0.60363636363636364</v>
      </c>
      <c r="K14" s="10">
        <f>PRODUCT(AG9+AS9)</f>
        <v>275</v>
      </c>
      <c r="L14" s="52">
        <f>PRODUCT((F14+G14)/E14)</f>
        <v>0.3783783783783784</v>
      </c>
      <c r="M14" s="52">
        <f>PRODUCT(H14/E14)</f>
        <v>1.2162162162162162</v>
      </c>
      <c r="N14" s="52">
        <f>PRODUCT((F14+G14+H14)/E14)</f>
        <v>1.5945945945945945</v>
      </c>
      <c r="O14" s="52">
        <f>PRODUCT(I14/E14)</f>
        <v>4.4864864864864868</v>
      </c>
      <c r="Q14" s="16"/>
      <c r="R14" s="16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40</v>
      </c>
      <c r="F15" s="46">
        <f t="shared" ref="F15:I15" si="1">SUM(F12:F14)</f>
        <v>2</v>
      </c>
      <c r="G15" s="46">
        <f t="shared" si="1"/>
        <v>12</v>
      </c>
      <c r="H15" s="46">
        <f t="shared" si="1"/>
        <v>46</v>
      </c>
      <c r="I15" s="46">
        <f t="shared" si="1"/>
        <v>174</v>
      </c>
      <c r="J15" s="63">
        <f>PRODUCT(I15/K15)</f>
        <v>0.6</v>
      </c>
      <c r="K15" s="16">
        <f>SUM(K12:K14)</f>
        <v>290</v>
      </c>
      <c r="L15" s="52">
        <f>PRODUCT((F15+G15)/E15)</f>
        <v>0.35</v>
      </c>
      <c r="M15" s="52">
        <f>PRODUCT(H15/E15)</f>
        <v>1.1499999999999999</v>
      </c>
      <c r="N15" s="52">
        <f>PRODUCT((F15+G15+H15)/E15)</f>
        <v>1.5</v>
      </c>
      <c r="O15" s="52">
        <f>PRODUCT(I15/E15)</f>
        <v>4.3499999999999996</v>
      </c>
      <c r="Q15" s="10"/>
      <c r="R15" s="10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H180" s="10"/>
      <c r="AI180" s="10"/>
      <c r="AJ180" s="10"/>
      <c r="AK180" s="10"/>
      <c r="AL180" s="10"/>
    </row>
    <row r="181" spans="12:38" x14ac:dyDescent="0.25"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</row>
    <row r="182" spans="12:38" x14ac:dyDescent="0.25"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</row>
    <row r="183" spans="12:38" x14ac:dyDescent="0.25"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</row>
    <row r="184" spans="12:38" x14ac:dyDescent="0.25"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</row>
    <row r="185" spans="12:38" x14ac:dyDescent="0.25"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</row>
    <row r="186" spans="12:38" x14ac:dyDescent="0.25"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</row>
    <row r="187" spans="12:38" x14ac:dyDescent="0.25"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</row>
    <row r="188" spans="12:38" x14ac:dyDescent="0.25"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</row>
    <row r="189" spans="12:38" x14ac:dyDescent="0.25"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</row>
    <row r="190" spans="12:38" x14ac:dyDescent="0.25"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</row>
    <row r="191" spans="12:38" x14ac:dyDescent="0.25"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</row>
    <row r="192" spans="12:38" x14ac:dyDescent="0.25"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</row>
    <row r="193" spans="19:30" x14ac:dyDescent="0.25"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</row>
    <row r="194" spans="19:30" x14ac:dyDescent="0.25"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</row>
    <row r="195" spans="19:30" x14ac:dyDescent="0.25"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</row>
    <row r="196" spans="19:30" x14ac:dyDescent="0.25"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</row>
    <row r="197" spans="19:30" x14ac:dyDescent="0.25"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</row>
    <row r="198" spans="19:30" x14ac:dyDescent="0.25"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</row>
    <row r="199" spans="19:30" x14ac:dyDescent="0.25"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</row>
    <row r="200" spans="19:30" x14ac:dyDescent="0.25"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</row>
    <row r="201" spans="19:30" x14ac:dyDescent="0.25"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</row>
    <row r="202" spans="19:30" x14ac:dyDescent="0.25"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</row>
    <row r="203" spans="19:30" x14ac:dyDescent="0.25"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</row>
  </sheetData>
  <sortState xmlns:xlrd2="http://schemas.microsoft.com/office/spreadsheetml/2017/richdata2" ref="B7:AN8">
    <sortCondition ref="B7: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2023-09-03T07:14:17Z</dcterms:modified>
</cp:coreProperties>
</file>